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60" yWindow="-240" windowWidth="22050" windowHeight="12465"/>
  </bookViews>
  <sheets>
    <sheet name="телемедицина" sheetId="1" r:id="rId1"/>
    <sheet name="Т1" sheetId="3" r:id="rId2"/>
  </sheets>
  <externalReferences>
    <externalReference r:id="rId3"/>
    <externalReference r:id="rId4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 localSheetId="0">#REF!</definedName>
    <definedName name="_xlnm.Database">#REF!</definedName>
    <definedName name="блок" localSheetId="1">'[2]1D_Gorin'!#REF!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Area" localSheetId="1">Т1!$A$1:$G$11</definedName>
    <definedName name="_xlnm.Print_Area" localSheetId="0">телемедицина!$A$1:$G$18</definedName>
  </definedNames>
  <calcPr calcId="145621"/>
</workbook>
</file>

<file path=xl/calcChain.xml><?xml version="1.0" encoding="utf-8"?>
<calcChain xmlns="http://schemas.openxmlformats.org/spreadsheetml/2006/main">
  <c r="D18" i="1" l="1"/>
  <c r="E18" i="1"/>
  <c r="E11" i="3" l="1"/>
  <c r="D11" i="3"/>
  <c r="E10" i="3"/>
  <c r="D10" i="3"/>
  <c r="E16" i="1" l="1"/>
  <c r="D16" i="1"/>
  <c r="C14" i="1" l="1"/>
  <c r="C13" i="1"/>
  <c r="D13" i="1" s="1"/>
  <c r="C12" i="1"/>
  <c r="C11" i="1"/>
  <c r="E13" i="1" l="1"/>
  <c r="E15" i="1" l="1"/>
  <c r="D15" i="1"/>
  <c r="D17" i="1" l="1"/>
  <c r="E17" i="1"/>
  <c r="D12" i="1"/>
  <c r="E12" i="1"/>
  <c r="D14" i="1"/>
  <c r="E14" i="1"/>
  <c r="A12" i="1"/>
  <c r="D11" i="1" l="1"/>
  <c r="E11" i="1"/>
</calcChain>
</file>

<file path=xl/sharedStrings.xml><?xml version="1.0" encoding="utf-8"?>
<sst xmlns="http://schemas.openxmlformats.org/spreadsheetml/2006/main" count="64" uniqueCount="33">
  <si>
    <t>х</t>
  </si>
  <si>
    <t xml:space="preserve"> 4 группы</t>
  </si>
  <si>
    <t xml:space="preserve"> 3 группы</t>
  </si>
  <si>
    <t xml:space="preserve"> 2 группы</t>
  </si>
  <si>
    <t xml:space="preserve"> 1 группы</t>
  </si>
  <si>
    <t>Базовый тариф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</si>
  <si>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</si>
  <si>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 xml:space="preserve">№ </t>
  </si>
  <si>
    <t>Тарифы на медицинские услуги с применением телемедицинских технологий, руб.</t>
  </si>
  <si>
    <t>Наименование</t>
  </si>
  <si>
    <t>Дистанционная консультация  в режиме реального времени</t>
  </si>
  <si>
    <t>Дистанционная консультация  в режиме отсроченой консультации</t>
  </si>
  <si>
    <t>Дистанционный консилиум с участием 2-3 специалистов</t>
  </si>
  <si>
    <t>Дистанционное взаимодействие по вопросам диагностики и лечения новой коронавирусной инфекции COVID-19</t>
  </si>
  <si>
    <t>Дистанционное предоставление заключения (описание, интерпретация) по данным выполненного патологоанатомического исследования</t>
  </si>
  <si>
    <t>Дистанционное предоставление заключения (описание, интерпретация) по данным выполненного исследования 1 группы (ультразвуковое, эндоскопическое, функциональное)</t>
  </si>
  <si>
    <t>Дистанционное предоставление заключения (описание, интерпретация) в референс-центре в целях получения повторного экспертного мнения по сложному диагностическому случаю</t>
  </si>
  <si>
    <t>Тарифы на медицинские услуги с применением телемедицинских технологий, применяемые для межучрежденческих и межтерриториальных расчетов</t>
  </si>
  <si>
    <t>КД=1,4</t>
  </si>
  <si>
    <t>КД=1,68</t>
  </si>
  <si>
    <t>КД=2,23</t>
  </si>
  <si>
    <t>КД=2,57</t>
  </si>
  <si>
    <t>руб.</t>
  </si>
  <si>
    <t xml:space="preserve">к Приложению № 27
</t>
  </si>
  <si>
    <t>Тарифы на диагностические услуги, применяемые для межучрежденческих и межтерриториальных расчетов</t>
  </si>
  <si>
    <t>Тарифы на медицинские услуги, руб.</t>
  </si>
  <si>
    <t>Исследование уровня прокальцитонина в крови</t>
  </si>
  <si>
    <t>Жидкостное цитологическое исследование микропрепарата шейки матки</t>
  </si>
  <si>
    <t>Таблица №2</t>
  </si>
  <si>
    <t xml:space="preserve">Приложение № 27
к Соглашению о тарифах на  2022год
</t>
  </si>
  <si>
    <t>к Дополнительному Соглашению от  25.03.2022 № 2</t>
  </si>
  <si>
    <t>Приложение №4</t>
  </si>
  <si>
    <t>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</si>
</sst>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_-* #,##0.00_р_._-;\-* #,##0.00_р_._-;_-* &quot;-&quot;??_р_._-;_-@_-"/>
    <numFmt numFmtId="166" formatCode="0.0"/>
  </numFmts>
  <fonts count="18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2" fillId="0" borderId="0"/>
  </cellStyleXfs>
  <cellXfs count="48">
    <xf numFmtId="0" fontId="0" fillId="0" borderId="0" xfId="0"/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 wrapText="1"/>
    </xf>
    <xf numFmtId="0" fontId="8" fillId="0" borderId="0" xfId="1" applyFont="1" applyBorder="1"/>
    <xf numFmtId="0" fontId="7" fillId="0" borderId="0" xfId="1" applyFont="1" applyBorder="1" applyAlignment="1">
      <alignment horizontal="left" vertical="center"/>
    </xf>
    <xf numFmtId="4" fontId="9" fillId="0" borderId="0" xfId="1" applyNumberFormat="1" applyFont="1" applyBorder="1" applyAlignment="1">
      <alignment horizontal="center" vertical="center"/>
    </xf>
    <xf numFmtId="0" fontId="8" fillId="0" borderId="0" xfId="1" applyFont="1"/>
    <xf numFmtId="0" fontId="9" fillId="0" borderId="0" xfId="1" applyFont="1"/>
    <xf numFmtId="0" fontId="11" fillId="0" borderId="9" xfId="1" applyFont="1" applyFill="1" applyBorder="1" applyAlignment="1">
      <alignment horizontal="left" vertical="top" wrapText="1"/>
    </xf>
    <xf numFmtId="0" fontId="11" fillId="0" borderId="10" xfId="1" applyFont="1" applyFill="1" applyBorder="1" applyAlignment="1">
      <alignment horizontal="left" vertical="top" wrapText="1"/>
    </xf>
    <xf numFmtId="0" fontId="5" fillId="0" borderId="0" xfId="6" applyFont="1" applyFill="1" applyBorder="1" applyAlignment="1">
      <alignment wrapText="1"/>
    </xf>
    <xf numFmtId="0" fontId="5" fillId="0" borderId="0" xfId="6" applyFont="1" applyFill="1" applyBorder="1" applyAlignment="1">
      <alignment horizontal="center" wrapText="1"/>
    </xf>
    <xf numFmtId="0" fontId="7" fillId="0" borderId="0" xfId="6" applyFont="1" applyFill="1" applyBorder="1" applyAlignment="1">
      <alignment wrapText="1"/>
    </xf>
    <xf numFmtId="0" fontId="11" fillId="0" borderId="9" xfId="1" applyFont="1" applyFill="1" applyBorder="1" applyAlignment="1">
      <alignment horizontal="center" vertical="top" wrapText="1"/>
    </xf>
    <xf numFmtId="0" fontId="11" fillId="0" borderId="10" xfId="1" applyFont="1" applyFill="1" applyBorder="1" applyAlignment="1">
      <alignment horizontal="center" vertical="top" wrapText="1"/>
    </xf>
    <xf numFmtId="0" fontId="3" fillId="0" borderId="0" xfId="1" applyFont="1" applyBorder="1"/>
    <xf numFmtId="164" fontId="13" fillId="0" borderId="1" xfId="2" applyNumberFormat="1" applyFont="1" applyFill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2" fontId="12" fillId="0" borderId="1" xfId="1" applyNumberFormat="1" applyFont="1" applyBorder="1" applyAlignment="1">
      <alignment wrapText="1"/>
    </xf>
    <xf numFmtId="2" fontId="12" fillId="0" borderId="1" xfId="1" applyNumberFormat="1" applyFont="1" applyBorder="1" applyAlignment="1">
      <alignment horizontal="center" vertical="center"/>
    </xf>
    <xf numFmtId="4" fontId="12" fillId="0" borderId="1" xfId="1" applyNumberFormat="1" applyFont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2" fontId="12" fillId="0" borderId="3" xfId="1" applyNumberFormat="1" applyFont="1" applyBorder="1" applyAlignment="1">
      <alignment wrapText="1"/>
    </xf>
    <xf numFmtId="2" fontId="12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2" fontId="12" fillId="0" borderId="2" xfId="1" applyNumberFormat="1" applyFont="1" applyBorder="1" applyAlignment="1">
      <alignment wrapText="1"/>
    </xf>
    <xf numFmtId="166" fontId="12" fillId="0" borderId="2" xfId="1" applyNumberFormat="1" applyFont="1" applyBorder="1" applyAlignment="1">
      <alignment horizontal="center" vertical="center"/>
    </xf>
    <xf numFmtId="4" fontId="12" fillId="0" borderId="2" xfId="1" applyNumberFormat="1" applyFont="1" applyBorder="1" applyAlignment="1">
      <alignment horizontal="center" vertical="center"/>
    </xf>
    <xf numFmtId="166" fontId="12" fillId="0" borderId="1" xfId="1" applyNumberFormat="1" applyFont="1" applyBorder="1" applyAlignment="1">
      <alignment horizontal="center" vertical="center"/>
    </xf>
    <xf numFmtId="2" fontId="12" fillId="0" borderId="2" xfId="1" quotePrefix="1" applyNumberFormat="1" applyFont="1" applyBorder="1" applyAlignment="1">
      <alignment wrapText="1"/>
    </xf>
    <xf numFmtId="0" fontId="17" fillId="0" borderId="0" xfId="1" applyFont="1" applyFill="1" applyBorder="1" applyAlignment="1">
      <alignment horizontal="right" wrapText="1"/>
    </xf>
    <xf numFmtId="2" fontId="12" fillId="0" borderId="1" xfId="1" applyNumberFormat="1" applyFont="1" applyBorder="1" applyAlignment="1">
      <alignment vertical="center" wrapText="1"/>
    </xf>
    <xf numFmtId="0" fontId="16" fillId="0" borderId="0" xfId="1" applyFont="1" applyAlignment="1">
      <alignment horizontal="right"/>
    </xf>
    <xf numFmtId="0" fontId="10" fillId="0" borderId="0" xfId="1" applyNumberFormat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right" vertical="top" wrapText="1"/>
    </xf>
    <xf numFmtId="0" fontId="9" fillId="0" borderId="0" xfId="1" applyFont="1" applyAlignment="1">
      <alignment horizontal="right" vertical="top" wrapText="1"/>
    </xf>
    <xf numFmtId="0" fontId="12" fillId="0" borderId="4" xfId="1" applyNumberFormat="1" applyFont="1" applyBorder="1" applyAlignment="1">
      <alignment horizontal="right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1" xfId="1" applyNumberFormat="1" applyFont="1" applyBorder="1" applyAlignment="1">
      <alignment horizontal="center" vertical="center" wrapText="1"/>
    </xf>
    <xf numFmtId="0" fontId="15" fillId="0" borderId="0" xfId="1" applyNumberFormat="1" applyFont="1" applyBorder="1" applyAlignment="1">
      <alignment horizontal="center" vertical="center" wrapText="1"/>
    </xf>
    <xf numFmtId="0" fontId="16" fillId="0" borderId="0" xfId="1" applyFont="1" applyAlignment="1">
      <alignment horizontal="right" wrapText="1"/>
    </xf>
    <xf numFmtId="0" fontId="5" fillId="0" borderId="0" xfId="6" applyFont="1" applyFill="1" applyBorder="1" applyAlignment="1">
      <alignment horizontal="right" wrapText="1"/>
    </xf>
  </cellXfs>
  <cellStyles count="50">
    <cellStyle name="Обычный" xfId="0" builtinId="0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2 2" xfId="8"/>
    <cellStyle name="Обычный 3 3" xfId="9"/>
    <cellStyle name="Обычный 3 3 2" xfId="1"/>
    <cellStyle name="Обычный 3 3 2 2" xfId="48"/>
    <cellStyle name="Обычный 3 4" xfId="2"/>
    <cellStyle name="Обычный 3 4 3" xfId="49"/>
    <cellStyle name="Обычный 3 5" xfId="10"/>
    <cellStyle name="Обычный 4" xfId="11"/>
    <cellStyle name="Обычный 5" xfId="12"/>
    <cellStyle name="Обычный Лена" xfId="13"/>
    <cellStyle name="Процентный 2" xfId="14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9"/>
  <sheetViews>
    <sheetView tabSelected="1" view="pageBreakPreview" zoomScale="90" zoomScaleNormal="85" zoomScaleSheetLayoutView="90" workbookViewId="0">
      <selection activeCell="J7" sqref="J7"/>
    </sheetView>
  </sheetViews>
  <sheetFormatPr defaultColWidth="8.25" defaultRowHeight="18.75" x14ac:dyDescent="0.3"/>
  <cols>
    <col min="1" max="1" width="7.875" style="6" customWidth="1"/>
    <col min="2" max="2" width="41.875" style="7" customWidth="1"/>
    <col min="3" max="3" width="12.75" style="7" customWidth="1"/>
    <col min="4" max="4" width="15" style="7" customWidth="1"/>
    <col min="5" max="7" width="15" style="6" customWidth="1"/>
    <col min="8" max="16384" width="8.25" style="6"/>
  </cols>
  <sheetData>
    <row r="1" spans="1:18" x14ac:dyDescent="0.3">
      <c r="E1" s="36" t="s">
        <v>31</v>
      </c>
      <c r="F1" s="36"/>
      <c r="G1" s="36"/>
    </row>
    <row r="2" spans="1:18" ht="23.25" customHeight="1" x14ac:dyDescent="0.3">
      <c r="E2" s="36" t="s">
        <v>30</v>
      </c>
      <c r="F2" s="36"/>
      <c r="G2" s="36"/>
    </row>
    <row r="3" spans="1:18" s="1" customFormat="1" ht="33.75" customHeight="1" x14ac:dyDescent="0.3">
      <c r="D3" s="2"/>
      <c r="E3" s="39" t="s">
        <v>29</v>
      </c>
      <c r="F3" s="39"/>
      <c r="G3" s="39"/>
      <c r="O3" s="2"/>
      <c r="P3" s="2"/>
      <c r="Q3" s="2"/>
      <c r="R3" s="2"/>
    </row>
    <row r="4" spans="1:18" s="12" customFormat="1" ht="20.25" customHeight="1" x14ac:dyDescent="0.3">
      <c r="A4" s="10"/>
      <c r="B4" s="11"/>
      <c r="C4" s="11"/>
      <c r="D4" s="11"/>
      <c r="E4" s="39" t="s">
        <v>32</v>
      </c>
      <c r="F4" s="39"/>
      <c r="G4" s="39"/>
    </row>
    <row r="5" spans="1:18" s="3" customFormat="1" ht="15" customHeight="1" x14ac:dyDescent="0.3">
      <c r="B5" s="4"/>
      <c r="C5" s="4"/>
      <c r="D5" s="5"/>
      <c r="F5" s="40"/>
      <c r="G5" s="40"/>
    </row>
    <row r="6" spans="1:18" s="3" customFormat="1" ht="34.9" customHeight="1" x14ac:dyDescent="0.3">
      <c r="A6" s="45" t="s">
        <v>17</v>
      </c>
      <c r="B6" s="45"/>
      <c r="C6" s="45"/>
      <c r="D6" s="45"/>
      <c r="E6" s="45"/>
      <c r="F6" s="45"/>
      <c r="G6" s="45"/>
    </row>
    <row r="7" spans="1:18" s="3" customFormat="1" x14ac:dyDescent="0.3">
      <c r="A7" s="15"/>
      <c r="B7" s="41" t="s">
        <v>22</v>
      </c>
      <c r="C7" s="41"/>
      <c r="D7" s="41"/>
      <c r="E7" s="41"/>
      <c r="F7" s="41"/>
      <c r="G7" s="41"/>
    </row>
    <row r="8" spans="1:18" s="3" customFormat="1" ht="51.75" customHeight="1" x14ac:dyDescent="0.3">
      <c r="A8" s="38" t="s">
        <v>7</v>
      </c>
      <c r="B8" s="38" t="s">
        <v>9</v>
      </c>
      <c r="C8" s="42" t="s">
        <v>5</v>
      </c>
      <c r="D8" s="44" t="s">
        <v>8</v>
      </c>
      <c r="E8" s="44"/>
      <c r="F8" s="44"/>
      <c r="G8" s="44"/>
    </row>
    <row r="9" spans="1:18" ht="37.9" customHeight="1" thickBot="1" x14ac:dyDescent="0.35">
      <c r="A9" s="38"/>
      <c r="B9" s="38"/>
      <c r="C9" s="43"/>
      <c r="D9" s="16" t="s">
        <v>4</v>
      </c>
      <c r="E9" s="16" t="s">
        <v>3</v>
      </c>
      <c r="F9" s="16" t="s">
        <v>2</v>
      </c>
      <c r="G9" s="16" t="s">
        <v>1</v>
      </c>
    </row>
    <row r="10" spans="1:18" ht="21" customHeight="1" thickBot="1" x14ac:dyDescent="0.35">
      <c r="A10" s="17"/>
      <c r="B10" s="18"/>
      <c r="C10" s="19"/>
      <c r="D10" s="8" t="s">
        <v>18</v>
      </c>
      <c r="E10" s="8" t="s">
        <v>19</v>
      </c>
      <c r="F10" s="8" t="s">
        <v>20</v>
      </c>
      <c r="G10" s="9" t="s">
        <v>21</v>
      </c>
    </row>
    <row r="11" spans="1:18" ht="32.25" x14ac:dyDescent="0.3">
      <c r="A11" s="20">
        <v>1</v>
      </c>
      <c r="B11" s="21" t="s">
        <v>10</v>
      </c>
      <c r="C11" s="22">
        <f>ROUND(250.6*1.3,0)</f>
        <v>326</v>
      </c>
      <c r="D11" s="23">
        <f>ROUND(C11*1.4,2)</f>
        <v>456.4</v>
      </c>
      <c r="E11" s="23">
        <f>ROUND(C11*1.68,2)</f>
        <v>547.67999999999995</v>
      </c>
      <c r="F11" s="23" t="s">
        <v>0</v>
      </c>
      <c r="G11" s="23" t="s">
        <v>0</v>
      </c>
    </row>
    <row r="12" spans="1:18" ht="32.25" x14ac:dyDescent="0.3">
      <c r="A12" s="24">
        <f>A11+1</f>
        <v>2</v>
      </c>
      <c r="B12" s="21" t="s">
        <v>11</v>
      </c>
      <c r="C12" s="22">
        <f>ROUND(200*1.3,0)</f>
        <v>260</v>
      </c>
      <c r="D12" s="23">
        <f t="shared" ref="D12:D17" si="0">ROUND(C12*1.4,2)</f>
        <v>364</v>
      </c>
      <c r="E12" s="23">
        <f t="shared" ref="E12" si="1">ROUND(C12*1.68,2)</f>
        <v>436.8</v>
      </c>
      <c r="F12" s="23" t="s">
        <v>0</v>
      </c>
      <c r="G12" s="23" t="s">
        <v>0</v>
      </c>
    </row>
    <row r="13" spans="1:18" ht="32.25" x14ac:dyDescent="0.3">
      <c r="A13" s="25">
        <v>3</v>
      </c>
      <c r="B13" s="26" t="s">
        <v>12</v>
      </c>
      <c r="C13" s="27">
        <f>ROUND(807.7*1.3,0)</f>
        <v>1050</v>
      </c>
      <c r="D13" s="28">
        <f t="shared" ref="D13" si="2">ROUND(C13*1.4,2)</f>
        <v>1470</v>
      </c>
      <c r="E13" s="28">
        <f t="shared" ref="E13" si="3">ROUND(C13*1.68,2)</f>
        <v>1764</v>
      </c>
      <c r="F13" s="28" t="s">
        <v>0</v>
      </c>
      <c r="G13" s="28" t="s">
        <v>0</v>
      </c>
    </row>
    <row r="14" spans="1:18" ht="48" x14ac:dyDescent="0.3">
      <c r="A14" s="24">
        <v>4</v>
      </c>
      <c r="B14" s="21" t="s">
        <v>13</v>
      </c>
      <c r="C14" s="22">
        <f>ROUND(807.7*1.6,0)</f>
        <v>1292</v>
      </c>
      <c r="D14" s="23">
        <f>ROUND(C14*1.4,2)</f>
        <v>1808.8</v>
      </c>
      <c r="E14" s="23">
        <f>ROUND(C14*1.68,2)</f>
        <v>2170.56</v>
      </c>
      <c r="F14" s="23" t="s">
        <v>0</v>
      </c>
      <c r="G14" s="23" t="s">
        <v>0</v>
      </c>
    </row>
    <row r="15" spans="1:18" ht="79.5" x14ac:dyDescent="0.3">
      <c r="A15" s="20">
        <v>5</v>
      </c>
      <c r="B15" s="29" t="s">
        <v>15</v>
      </c>
      <c r="C15" s="30">
        <v>200</v>
      </c>
      <c r="D15" s="31">
        <f t="shared" si="0"/>
        <v>280</v>
      </c>
      <c r="E15" s="31">
        <f t="shared" ref="E15:E16" si="4">ROUND(C15*1.68,2)</f>
        <v>336</v>
      </c>
      <c r="F15" s="31" t="s">
        <v>0</v>
      </c>
      <c r="G15" s="31" t="s">
        <v>0</v>
      </c>
    </row>
    <row r="16" spans="1:18" ht="63.75" x14ac:dyDescent="0.3">
      <c r="A16" s="25">
        <v>6</v>
      </c>
      <c r="B16" s="29" t="s">
        <v>14</v>
      </c>
      <c r="C16" s="30">
        <v>200</v>
      </c>
      <c r="D16" s="31">
        <f t="shared" si="0"/>
        <v>280</v>
      </c>
      <c r="E16" s="31">
        <f t="shared" si="4"/>
        <v>336</v>
      </c>
      <c r="F16" s="31" t="s">
        <v>0</v>
      </c>
      <c r="G16" s="31" t="s">
        <v>0</v>
      </c>
    </row>
    <row r="17" spans="1:8" ht="79.5" x14ac:dyDescent="0.3">
      <c r="A17" s="24">
        <v>7</v>
      </c>
      <c r="B17" s="21" t="s">
        <v>6</v>
      </c>
      <c r="C17" s="32">
        <v>240</v>
      </c>
      <c r="D17" s="23">
        <f t="shared" si="0"/>
        <v>336</v>
      </c>
      <c r="E17" s="23">
        <f t="shared" ref="E17" si="5">ROUND(C17*1.68,2)</f>
        <v>403.2</v>
      </c>
      <c r="F17" s="23" t="s">
        <v>0</v>
      </c>
      <c r="G17" s="23" t="s">
        <v>0</v>
      </c>
    </row>
    <row r="18" spans="1:8" ht="79.5" x14ac:dyDescent="0.3">
      <c r="A18" s="24">
        <v>8</v>
      </c>
      <c r="B18" s="33" t="s">
        <v>16</v>
      </c>
      <c r="C18" s="30">
        <v>200</v>
      </c>
      <c r="D18" s="31">
        <f>ROUND(C18*1.4,2)</f>
        <v>280</v>
      </c>
      <c r="E18" s="31">
        <f>ROUND(C18*1.68,2)</f>
        <v>336</v>
      </c>
      <c r="F18" s="31" t="s">
        <v>0</v>
      </c>
      <c r="G18" s="31" t="s">
        <v>0</v>
      </c>
    </row>
    <row r="19" spans="1:8" ht="43.5" customHeight="1" x14ac:dyDescent="0.3">
      <c r="B19" s="37"/>
      <c r="C19" s="37"/>
      <c r="D19" s="37"/>
      <c r="E19" s="37"/>
      <c r="F19" s="37"/>
      <c r="G19" s="37"/>
      <c r="H19" s="37"/>
    </row>
  </sheetData>
  <mergeCells count="12">
    <mergeCell ref="E2:G2"/>
    <mergeCell ref="E1:G1"/>
    <mergeCell ref="B19:H19"/>
    <mergeCell ref="A8:A9"/>
    <mergeCell ref="E3:G3"/>
    <mergeCell ref="F5:G5"/>
    <mergeCell ref="B7:G7"/>
    <mergeCell ref="B8:B9"/>
    <mergeCell ref="C8:C9"/>
    <mergeCell ref="D8:G8"/>
    <mergeCell ref="A6:G6"/>
    <mergeCell ref="E4:G4"/>
  </mergeCells>
  <pageMargins left="0.52" right="0.19685039370078741" top="0.61" bottom="0.39370078740157483" header="0.11811023622047245" footer="0.11811023622047245"/>
  <pageSetup paperSize="9" scale="75" firstPageNumber="4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1"/>
  <sheetViews>
    <sheetView view="pageBreakPreview" zoomScale="90" zoomScaleNormal="85" zoomScaleSheetLayoutView="90" workbookViewId="0">
      <selection activeCell="D1" sqref="D1:G1"/>
    </sheetView>
  </sheetViews>
  <sheetFormatPr defaultColWidth="8.25" defaultRowHeight="18.75" x14ac:dyDescent="0.3"/>
  <cols>
    <col min="1" max="1" width="7.875" style="6" customWidth="1"/>
    <col min="2" max="2" width="41.875" style="7" customWidth="1"/>
    <col min="3" max="3" width="11.125" style="7" customWidth="1"/>
    <col min="4" max="4" width="11.75" style="7" customWidth="1"/>
    <col min="5" max="5" width="11.5" style="6" customWidth="1"/>
    <col min="6" max="6" width="11.875" style="6" customWidth="1"/>
    <col min="7" max="7" width="13.875" style="6" customWidth="1"/>
    <col min="8" max="16384" width="8.25" style="6"/>
  </cols>
  <sheetData>
    <row r="1" spans="1:18" x14ac:dyDescent="0.3">
      <c r="D1" s="46" t="s">
        <v>28</v>
      </c>
      <c r="E1" s="46"/>
      <c r="F1" s="46"/>
      <c r="G1" s="46"/>
    </row>
    <row r="2" spans="1:18" s="1" customFormat="1" x14ac:dyDescent="0.3">
      <c r="D2" s="34"/>
      <c r="E2" s="39" t="s">
        <v>23</v>
      </c>
      <c r="F2" s="39"/>
      <c r="G2" s="39"/>
      <c r="O2" s="2"/>
      <c r="P2" s="2"/>
      <c r="Q2" s="2"/>
      <c r="R2" s="2"/>
    </row>
    <row r="3" spans="1:18" s="12" customFormat="1" x14ac:dyDescent="0.3">
      <c r="A3" s="10"/>
      <c r="B3" s="11"/>
      <c r="C3" s="11"/>
      <c r="D3" s="47"/>
      <c r="E3" s="47"/>
      <c r="F3" s="47"/>
      <c r="G3" s="47"/>
    </row>
    <row r="4" spans="1:18" s="3" customFormat="1" ht="15" customHeight="1" x14ac:dyDescent="0.3">
      <c r="B4" s="4"/>
      <c r="C4" s="4"/>
      <c r="D4" s="5"/>
      <c r="F4" s="40"/>
      <c r="G4" s="40"/>
    </row>
    <row r="5" spans="1:18" s="3" customFormat="1" ht="34.9" customHeight="1" x14ac:dyDescent="0.3">
      <c r="A5" s="45" t="s">
        <v>24</v>
      </c>
      <c r="B5" s="45"/>
      <c r="C5" s="45"/>
      <c r="D5" s="45"/>
      <c r="E5" s="45"/>
      <c r="F5" s="45"/>
      <c r="G5" s="45"/>
    </row>
    <row r="6" spans="1:18" s="3" customFormat="1" x14ac:dyDescent="0.3">
      <c r="A6" s="15"/>
      <c r="B6" s="41" t="s">
        <v>22</v>
      </c>
      <c r="C6" s="41"/>
      <c r="D6" s="41"/>
      <c r="E6" s="41"/>
      <c r="F6" s="41"/>
      <c r="G6" s="41"/>
    </row>
    <row r="7" spans="1:18" s="3" customFormat="1" ht="51.75" customHeight="1" x14ac:dyDescent="0.3">
      <c r="A7" s="38" t="s">
        <v>7</v>
      </c>
      <c r="B7" s="38" t="s">
        <v>9</v>
      </c>
      <c r="C7" s="42" t="s">
        <v>5</v>
      </c>
      <c r="D7" s="44" t="s">
        <v>25</v>
      </c>
      <c r="E7" s="44"/>
      <c r="F7" s="44"/>
      <c r="G7" s="44"/>
    </row>
    <row r="8" spans="1:18" ht="37.9" customHeight="1" thickBot="1" x14ac:dyDescent="0.35">
      <c r="A8" s="38"/>
      <c r="B8" s="38"/>
      <c r="C8" s="43"/>
      <c r="D8" s="16" t="s">
        <v>4</v>
      </c>
      <c r="E8" s="16" t="s">
        <v>3</v>
      </c>
      <c r="F8" s="16" t="s">
        <v>2</v>
      </c>
      <c r="G8" s="16" t="s">
        <v>1</v>
      </c>
    </row>
    <row r="9" spans="1:18" ht="21" customHeight="1" thickBot="1" x14ac:dyDescent="0.35">
      <c r="A9" s="17"/>
      <c r="B9" s="18"/>
      <c r="C9" s="19"/>
      <c r="D9" s="13" t="s">
        <v>18</v>
      </c>
      <c r="E9" s="13" t="s">
        <v>19</v>
      </c>
      <c r="F9" s="13" t="s">
        <v>20</v>
      </c>
      <c r="G9" s="14" t="s">
        <v>21</v>
      </c>
    </row>
    <row r="10" spans="1:18" ht="39" customHeight="1" x14ac:dyDescent="0.3">
      <c r="A10" s="20">
        <v>1</v>
      </c>
      <c r="B10" s="35" t="s">
        <v>26</v>
      </c>
      <c r="C10" s="22">
        <v>934.29</v>
      </c>
      <c r="D10" s="23">
        <f>ROUND(C10*1.4,2)</f>
        <v>1308.01</v>
      </c>
      <c r="E10" s="23">
        <f>ROUND(C10*1.68,2)</f>
        <v>1569.61</v>
      </c>
      <c r="F10" s="23" t="s">
        <v>0</v>
      </c>
      <c r="G10" s="23" t="s">
        <v>0</v>
      </c>
    </row>
    <row r="11" spans="1:18" ht="43.15" customHeight="1" x14ac:dyDescent="0.3">
      <c r="A11" s="20">
        <v>2</v>
      </c>
      <c r="B11" s="35" t="s">
        <v>27</v>
      </c>
      <c r="C11" s="22">
        <v>617.14</v>
      </c>
      <c r="D11" s="23">
        <f>ROUND(C11*1.4,2)</f>
        <v>864</v>
      </c>
      <c r="E11" s="23">
        <f>ROUND(C11*1.68,2)</f>
        <v>1036.8</v>
      </c>
      <c r="F11" s="23" t="s">
        <v>0</v>
      </c>
      <c r="G11" s="23" t="s">
        <v>0</v>
      </c>
    </row>
  </sheetData>
  <mergeCells count="10">
    <mergeCell ref="A7:A8"/>
    <mergeCell ref="B7:B8"/>
    <mergeCell ref="C7:C8"/>
    <mergeCell ref="D7:G7"/>
    <mergeCell ref="D1:G1"/>
    <mergeCell ref="E2:G2"/>
    <mergeCell ref="D3:G3"/>
    <mergeCell ref="F4:G4"/>
    <mergeCell ref="A5:G5"/>
    <mergeCell ref="B6:G6"/>
  </mergeCells>
  <pageMargins left="0.52" right="0.19685039370078741" top="0.61" bottom="0.39370078740157483" header="0.11811023622047245" footer="0.11811023622047245"/>
  <pageSetup paperSize="9" firstPageNumber="4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телемедицина</vt:lpstr>
      <vt:lpstr>Т1</vt:lpstr>
      <vt:lpstr>Т1!Область_печати</vt:lpstr>
      <vt:lpstr>телемедицина!Область_печати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2022-03-28T04:36:28Z</cp:lastPrinted>
  <dcterms:created xsi:type="dcterms:W3CDTF">2019-12-29T23:41:14Z</dcterms:created>
  <dcterms:modified xsi:type="dcterms:W3CDTF">2022-03-28T05:10:25Z</dcterms:modified>
</cp:coreProperties>
</file>